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400" activeTab="0"/>
  </bookViews>
  <sheets>
    <sheet name="3_1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<sst xmlns="http://schemas.openxmlformats.org/spreadsheetml/2006/main" count="49" uniqueCount="30">
  <si>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Таблиця 3.1</t>
  </si>
  <si>
    <t>№ з/п</t>
  </si>
  <si>
    <t>Найменування показників</t>
  </si>
  <si>
    <t>Знаходилося в провадженні справ</t>
  </si>
  <si>
    <t>Закінчено провадження у справах (усього)</t>
  </si>
  <si>
    <t>Із них з прийняттям постанови</t>
  </si>
  <si>
    <t>у тому числі із задоволенням позову</t>
  </si>
  <si>
    <t>місцеві загальні суди</t>
  </si>
  <si>
    <t>питома вага
%*</t>
  </si>
  <si>
    <t>окружні адмініст-ративні суди</t>
  </si>
  <si>
    <t xml:space="preserve">усього </t>
  </si>
  <si>
    <t>А</t>
  </si>
  <si>
    <t>Б</t>
  </si>
  <si>
    <t>Справи зі спорів з приводу забезпечення реалізації громадянами права голосу на виборах і референдума</t>
  </si>
  <si>
    <t>Справи зі спорів з приводу забезпечення реалізації конституційних прав особи, а також реалізації статусу депутата представницького органу влади, організації діяльності цих органів</t>
  </si>
  <si>
    <t>Справи зі спорів з приводу забезпечення громадського порядку та безпеки</t>
  </si>
  <si>
    <t xml:space="preserve">Справи зі спорів з приводу реалізації державної політики у сфері освіти, науки, культури та спорту </t>
  </si>
  <si>
    <t>Справи зі спорів з приводу реалізації державної політики у сфері економіки</t>
  </si>
  <si>
    <t>Справи зі спорів з приводу забезпечення сталого розвитку населених пунктів та землекористування</t>
  </si>
  <si>
    <t>Справи зі спорів з приводу охорони навколишнього природного середовища</t>
  </si>
  <si>
    <t>Справи зі спорів з приводу реалізації податкової політики та за зверненнями податкових органів</t>
  </si>
  <si>
    <t>Справи зі спорів з приводу реалізації публічної фінансової політики</t>
  </si>
  <si>
    <t>Справи зі спорів з приводу реалізації публічної політики у сферах зайнятості населення та соціального захисту громадян</t>
  </si>
  <si>
    <t>Справи зі спорів з приводу забезпечення юстиції</t>
  </si>
  <si>
    <t>Справи зі спорів з відносин публічної служби</t>
  </si>
  <si>
    <t xml:space="preserve"> Інші адміністративні справи</t>
  </si>
  <si>
    <t>УСЬОГО</t>
  </si>
  <si>
    <t>х</t>
  </si>
  <si>
    <t>x</t>
  </si>
  <si>
    <t>Розгляд адміністративних справ місцевими загальними та окружними адміністративними судами (за категоріями справ) у   І півріччі 2016 р.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</si>
</sst>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" fontId="1" fillId="0" borderId="0" xfId="52" applyNumberFormat="1" applyFont="1" applyBorder="1" applyAlignment="1" applyProtection="1">
      <alignment horizontal="right" vertical="center" wrapText="1"/>
      <protection locked="0"/>
    </xf>
    <xf numFmtId="0" fontId="1" fillId="0" borderId="0" xfId="52" applyFont="1">
      <alignment/>
      <protection/>
    </xf>
    <xf numFmtId="0" fontId="2" fillId="0" borderId="0" xfId="52" applyFont="1" applyBorder="1" applyAlignment="1">
      <alignment horizont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1" fillId="34" borderId="10" xfId="52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34" borderId="10" xfId="52" applyFont="1" applyFill="1" applyBorder="1" applyAlignment="1">
      <alignment horizontal="center" vertical="top" wrapText="1"/>
      <protection/>
    </xf>
    <xf numFmtId="0" fontId="4" fillId="0" borderId="10" xfId="52" applyFont="1" applyBorder="1" applyAlignment="1">
      <alignment horizontal="center"/>
      <protection/>
    </xf>
    <xf numFmtId="0" fontId="4" fillId="34" borderId="10" xfId="52" applyFont="1" applyFill="1" applyBorder="1" applyAlignment="1">
      <alignment horizontal="center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0" xfId="52" applyFont="1" applyAlignment="1">
      <alignment horizontal="center"/>
      <protection/>
    </xf>
    <xf numFmtId="1" fontId="1" fillId="0" borderId="0" xfId="52" applyNumberFormat="1" applyFont="1">
      <alignment/>
      <protection/>
    </xf>
    <xf numFmtId="0" fontId="2" fillId="0" borderId="11" xfId="52" applyFont="1" applyBorder="1" applyAlignment="1">
      <alignment horizontal="center" wrapText="1"/>
      <protection/>
    </xf>
    <xf numFmtId="0" fontId="2" fillId="0" borderId="0" xfId="52" applyFont="1" applyBorder="1" applyAlignment="1">
      <alignment horizontal="center" wrapText="1"/>
      <protection/>
    </xf>
    <xf numFmtId="0" fontId="2" fillId="0" borderId="0" xfId="52" applyFont="1" applyBorder="1" applyAlignment="1">
      <alignment horizontal="center"/>
      <protection/>
    </xf>
    <xf numFmtId="0" fontId="3" fillId="33" borderId="10" xfId="52" applyFont="1" applyFill="1" applyBorder="1" applyAlignment="1">
      <alignment horizontal="center" vertical="center" textRotation="90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1" fontId="5" fillId="35" borderId="10" xfId="52" applyNumberFormat="1" applyFont="1" applyFill="1" applyBorder="1" applyAlignment="1">
      <alignment horizontal="center" vertical="center" wrapText="1"/>
      <protection/>
    </xf>
    <xf numFmtId="1" fontId="4" fillId="35" borderId="10" xfId="52" applyNumberFormat="1" applyFont="1" applyFill="1" applyBorder="1" applyAlignment="1">
      <alignment horizontal="center" vertical="top" wrapText="1"/>
      <protection/>
    </xf>
    <xf numFmtId="0" fontId="5" fillId="35" borderId="10" xfId="52" applyFont="1" applyFill="1" applyBorder="1" applyAlignment="1">
      <alignment horizontal="center" vertical="center"/>
      <protection/>
    </xf>
    <xf numFmtId="0" fontId="5" fillId="35" borderId="10" xfId="52" applyFont="1" applyFill="1" applyBorder="1" applyAlignment="1">
      <alignment horizontal="center" vertical="center" wrapText="1"/>
      <protection/>
    </xf>
    <xf numFmtId="1" fontId="24" fillId="0" borderId="10" xfId="52" applyNumberFormat="1" applyFont="1" applyBorder="1" applyAlignment="1" applyProtection="1">
      <alignment horizontal="right" vertical="center" wrapText="1"/>
      <protection/>
    </xf>
    <xf numFmtId="2" fontId="24" fillId="34" borderId="10" xfId="0" applyNumberFormat="1" applyFont="1" applyFill="1" applyBorder="1" applyAlignment="1">
      <alignment horizontal="right" vertical="center"/>
    </xf>
    <xf numFmtId="1" fontId="24" fillId="35" borderId="10" xfId="0" applyNumberFormat="1" applyFont="1" applyFill="1" applyBorder="1" applyAlignment="1">
      <alignment horizontal="right" vertical="center"/>
    </xf>
    <xf numFmtId="1" fontId="24" fillId="0" borderId="10" xfId="52" applyNumberFormat="1" applyFont="1" applyFill="1" applyBorder="1" applyAlignment="1" applyProtection="1">
      <alignment horizontal="right" vertical="center" wrapText="1"/>
      <protection/>
    </xf>
    <xf numFmtId="0" fontId="24" fillId="0" borderId="10" xfId="52" applyFont="1" applyBorder="1" applyAlignment="1">
      <alignment horizontal="right" vertical="center"/>
      <protection/>
    </xf>
    <xf numFmtId="1" fontId="4" fillId="35" borderId="10" xfId="52" applyNumberFormat="1" applyFont="1" applyFill="1" applyBorder="1" applyAlignment="1">
      <alignment horizontal="right" vertical="center"/>
      <protection/>
    </xf>
    <xf numFmtId="2" fontId="4" fillId="35" borderId="10" xfId="52" applyNumberFormat="1" applyFont="1" applyFill="1" applyBorder="1" applyAlignment="1" applyProtection="1">
      <alignment horizontal="right" vertical="center" wrapText="1"/>
      <protection locked="0"/>
    </xf>
    <xf numFmtId="1" fontId="4" fillId="35" borderId="10" xfId="52" applyNumberFormat="1" applyFont="1" applyFill="1" applyBorder="1" applyAlignment="1" applyProtection="1">
      <alignment horizontal="right" vertical="center" wrapText="1"/>
      <protection/>
    </xf>
    <xf numFmtId="1" fontId="4" fillId="35" borderId="10" xfId="0" applyNumberFormat="1" applyFont="1" applyFill="1" applyBorder="1" applyAlignment="1">
      <alignment horizontal="right" vertical="center"/>
    </xf>
    <xf numFmtId="4" fontId="4" fillId="35" borderId="10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75" zoomScaleNormal="75" zoomScalePageLayoutView="0" workbookViewId="0" topLeftCell="A1">
      <selection activeCell="C4" sqref="C4:S4"/>
    </sheetView>
  </sheetViews>
  <sheetFormatPr defaultColWidth="9.00390625" defaultRowHeight="12.75"/>
  <cols>
    <col min="1" max="1" width="3.875" style="2" customWidth="1"/>
    <col min="2" max="2" width="34.375" style="2" customWidth="1"/>
    <col min="3" max="3" width="9.125" style="2" customWidth="1"/>
    <col min="4" max="4" width="7.875" style="2" customWidth="1"/>
    <col min="5" max="5" width="8.75390625" style="2" customWidth="1"/>
    <col min="6" max="6" width="8.00390625" style="2" customWidth="1"/>
    <col min="7" max="7" width="10.625" style="15" customWidth="1"/>
    <col min="8" max="8" width="9.00390625" style="2" customWidth="1"/>
    <col min="9" max="9" width="7.375" style="2" customWidth="1"/>
    <col min="10" max="10" width="8.625" style="2" customWidth="1"/>
    <col min="11" max="11" width="7.625" style="2" customWidth="1"/>
    <col min="12" max="12" width="9.25390625" style="2" customWidth="1"/>
    <col min="13" max="13" width="7.125" style="2" customWidth="1"/>
    <col min="14" max="14" width="8.625" style="2" customWidth="1"/>
    <col min="15" max="15" width="8.00390625" style="2" customWidth="1"/>
    <col min="16" max="16" width="9.00390625" style="2" customWidth="1"/>
    <col min="17" max="17" width="8.00390625" style="2" customWidth="1"/>
    <col min="18" max="18" width="9.00390625" style="2" customWidth="1"/>
    <col min="19" max="19" width="7.625" style="2" customWidth="1"/>
    <col min="20" max="16384" width="9.125" style="2" customWidth="1"/>
  </cols>
  <sheetData>
    <row r="1" spans="1:18" ht="12.75" customHeight="1">
      <c r="A1" s="1"/>
      <c r="R1" s="2" t="s">
        <v>0</v>
      </c>
    </row>
    <row r="2" spans="1:19" ht="18.75" customHeight="1">
      <c r="A2" s="16" t="s">
        <v>29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9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3"/>
    </row>
    <row r="4" spans="1:19" ht="32.25" customHeight="1">
      <c r="A4" s="19" t="s">
        <v>1</v>
      </c>
      <c r="B4" s="20" t="s">
        <v>2</v>
      </c>
      <c r="C4" s="20" t="s">
        <v>3</v>
      </c>
      <c r="D4" s="20"/>
      <c r="E4" s="20"/>
      <c r="F4" s="20"/>
      <c r="G4" s="20"/>
      <c r="H4" s="20" t="s">
        <v>4</v>
      </c>
      <c r="I4" s="20"/>
      <c r="J4" s="20"/>
      <c r="K4" s="20"/>
      <c r="L4" s="20" t="s">
        <v>5</v>
      </c>
      <c r="M4" s="20"/>
      <c r="N4" s="20"/>
      <c r="O4" s="20"/>
      <c r="P4" s="20" t="s">
        <v>6</v>
      </c>
      <c r="Q4" s="20"/>
      <c r="R4" s="20"/>
      <c r="S4" s="20"/>
    </row>
    <row r="5" spans="1:19" ht="70.5" customHeight="1">
      <c r="A5" s="19"/>
      <c r="B5" s="20"/>
      <c r="C5" s="4" t="s">
        <v>7</v>
      </c>
      <c r="D5" s="5" t="s">
        <v>8</v>
      </c>
      <c r="E5" s="4" t="s">
        <v>9</v>
      </c>
      <c r="F5" s="5" t="s">
        <v>8</v>
      </c>
      <c r="G5" s="21" t="s">
        <v>10</v>
      </c>
      <c r="H5" s="4" t="s">
        <v>7</v>
      </c>
      <c r="I5" s="5" t="s">
        <v>8</v>
      </c>
      <c r="J5" s="4" t="s">
        <v>9</v>
      </c>
      <c r="K5" s="5" t="s">
        <v>8</v>
      </c>
      <c r="L5" s="4" t="s">
        <v>7</v>
      </c>
      <c r="M5" s="5" t="s">
        <v>8</v>
      </c>
      <c r="N5" s="4" t="s">
        <v>9</v>
      </c>
      <c r="O5" s="5" t="s">
        <v>8</v>
      </c>
      <c r="P5" s="4" t="s">
        <v>7</v>
      </c>
      <c r="Q5" s="5" t="s">
        <v>8</v>
      </c>
      <c r="R5" s="4" t="s">
        <v>9</v>
      </c>
      <c r="S5" s="5" t="s">
        <v>8</v>
      </c>
    </row>
    <row r="6" spans="1:19" ht="14.25">
      <c r="A6" s="6" t="s">
        <v>11</v>
      </c>
      <c r="B6" s="7" t="s">
        <v>12</v>
      </c>
      <c r="C6" s="7">
        <v>1</v>
      </c>
      <c r="D6" s="8">
        <v>2</v>
      </c>
      <c r="E6" s="7">
        <v>3</v>
      </c>
      <c r="F6" s="8">
        <v>4</v>
      </c>
      <c r="G6" s="22">
        <v>5</v>
      </c>
      <c r="H6" s="7">
        <v>6</v>
      </c>
      <c r="I6" s="8">
        <v>7</v>
      </c>
      <c r="J6" s="7">
        <v>8</v>
      </c>
      <c r="K6" s="8">
        <v>9</v>
      </c>
      <c r="L6" s="7">
        <v>10</v>
      </c>
      <c r="M6" s="8">
        <v>11</v>
      </c>
      <c r="N6" s="7">
        <v>12</v>
      </c>
      <c r="O6" s="8">
        <v>13</v>
      </c>
      <c r="P6" s="9">
        <v>14</v>
      </c>
      <c r="Q6" s="10">
        <v>15</v>
      </c>
      <c r="R6" s="9">
        <v>16</v>
      </c>
      <c r="S6" s="10">
        <v>17</v>
      </c>
    </row>
    <row r="7" spans="1:19" ht="42.75" customHeight="1">
      <c r="A7" s="11">
        <v>1</v>
      </c>
      <c r="B7" s="12" t="s">
        <v>13</v>
      </c>
      <c r="C7" s="25">
        <v>82</v>
      </c>
      <c r="D7" s="26">
        <f>(C7*100/C20)</f>
        <v>0.26203106026714384</v>
      </c>
      <c r="E7" s="25">
        <v>25</v>
      </c>
      <c r="F7" s="26">
        <f>(E7*100/E20)</f>
        <v>0.049681047673933346</v>
      </c>
      <c r="G7" s="27">
        <f>SUM(C7+E7)</f>
        <v>107</v>
      </c>
      <c r="H7" s="25">
        <v>61</v>
      </c>
      <c r="I7" s="26">
        <f>(H7*100/H20)</f>
        <v>0.29087787897572837</v>
      </c>
      <c r="J7" s="25">
        <v>22</v>
      </c>
      <c r="K7" s="26">
        <f>J7*100/J20</f>
        <v>0.07939085561690304</v>
      </c>
      <c r="L7" s="25">
        <v>47</v>
      </c>
      <c r="M7" s="26">
        <f>L7*100/L20</f>
        <v>0.26559674502712477</v>
      </c>
      <c r="N7" s="25">
        <v>18</v>
      </c>
      <c r="O7" s="26">
        <f>N7*100/N20</f>
        <v>0.07858889276982187</v>
      </c>
      <c r="P7" s="25">
        <v>25</v>
      </c>
      <c r="Q7" s="26">
        <f>P7*100/P20</f>
        <v>0.17681589928566377</v>
      </c>
      <c r="R7" s="25">
        <v>9</v>
      </c>
      <c r="S7" s="26">
        <f>R7*100/R20</f>
        <v>0.054831241623004755</v>
      </c>
    </row>
    <row r="8" spans="1:19" ht="66.75" customHeight="1">
      <c r="A8" s="13">
        <v>2</v>
      </c>
      <c r="B8" s="12" t="s">
        <v>14</v>
      </c>
      <c r="C8" s="25">
        <v>2355</v>
      </c>
      <c r="D8" s="26">
        <f>(C8*100/C20)</f>
        <v>7.525404230842973</v>
      </c>
      <c r="E8" s="25">
        <v>881</v>
      </c>
      <c r="F8" s="26">
        <f>(E8*100/E20)</f>
        <v>1.7507601200294112</v>
      </c>
      <c r="G8" s="27">
        <f aca="true" t="shared" si="0" ref="G8:G20">SUM(C8+E8)</f>
        <v>3236</v>
      </c>
      <c r="H8" s="25">
        <v>1427</v>
      </c>
      <c r="I8" s="26">
        <f>(H8*100/H20)</f>
        <v>6.804634972104335</v>
      </c>
      <c r="J8" s="25">
        <v>592</v>
      </c>
      <c r="K8" s="26">
        <f>J8*100/J20</f>
        <v>2.1363357511457544</v>
      </c>
      <c r="L8" s="25">
        <v>1058</v>
      </c>
      <c r="M8" s="26">
        <f>L8*100/L20</f>
        <v>5.97875226039783</v>
      </c>
      <c r="N8" s="25">
        <v>475</v>
      </c>
      <c r="O8" s="26">
        <f>N8*100/N20</f>
        <v>2.0738735592036326</v>
      </c>
      <c r="P8" s="25">
        <v>719</v>
      </c>
      <c r="Q8" s="26">
        <f>P8*100/P20</f>
        <v>5.08522526345569</v>
      </c>
      <c r="R8" s="25">
        <v>247</v>
      </c>
      <c r="S8" s="26">
        <f>R8*100/R20</f>
        <v>1.5048129645424637</v>
      </c>
    </row>
    <row r="9" spans="1:19" ht="42.75" customHeight="1">
      <c r="A9" s="11">
        <v>3</v>
      </c>
      <c r="B9" s="12" t="s">
        <v>15</v>
      </c>
      <c r="C9" s="25">
        <v>4837</v>
      </c>
      <c r="D9" s="26">
        <f>(C9*100/C20)</f>
        <v>15.456637055026523</v>
      </c>
      <c r="E9" s="25">
        <v>2260</v>
      </c>
      <c r="F9" s="26">
        <f>(E9*100/E20)</f>
        <v>4.491166709723575</v>
      </c>
      <c r="G9" s="27">
        <f t="shared" si="0"/>
        <v>7097</v>
      </c>
      <c r="H9" s="25">
        <v>3336</v>
      </c>
      <c r="I9" s="26">
        <f>(H9*100/H20)</f>
        <v>15.907682037098851</v>
      </c>
      <c r="J9" s="25">
        <v>1435</v>
      </c>
      <c r="K9" s="26">
        <f>J9*100/J20</f>
        <v>5.178448991375266</v>
      </c>
      <c r="L9" s="25">
        <v>2894</v>
      </c>
      <c r="M9" s="26">
        <f>L9*100/L20</f>
        <v>16.35397830018083</v>
      </c>
      <c r="N9" s="25">
        <v>1131</v>
      </c>
      <c r="O9" s="26">
        <f>N9*100/N20</f>
        <v>4.9380020957038075</v>
      </c>
      <c r="P9" s="25">
        <v>2188</v>
      </c>
      <c r="Q9" s="26">
        <f>P9*100/P20</f>
        <v>15.474927505481293</v>
      </c>
      <c r="R9" s="25">
        <v>698</v>
      </c>
      <c r="S9" s="26">
        <f>R9*100/R20</f>
        <v>4.252467405873035</v>
      </c>
    </row>
    <row r="10" spans="1:19" ht="45" customHeight="1">
      <c r="A10" s="13">
        <v>4</v>
      </c>
      <c r="B10" s="12" t="s">
        <v>16</v>
      </c>
      <c r="C10" s="25">
        <v>46</v>
      </c>
      <c r="D10" s="26">
        <f>(C10*100/C20)</f>
        <v>0.1469930338083978</v>
      </c>
      <c r="E10" s="25">
        <v>128</v>
      </c>
      <c r="F10" s="26">
        <f>(E10*100/E20)</f>
        <v>0.2543669640905387</v>
      </c>
      <c r="G10" s="27">
        <f t="shared" si="0"/>
        <v>174</v>
      </c>
      <c r="H10" s="25">
        <v>24</v>
      </c>
      <c r="I10" s="26">
        <f>(H10*100/H20)</f>
        <v>0.11444375566258166</v>
      </c>
      <c r="J10" s="25">
        <v>76</v>
      </c>
      <c r="K10" s="26">
        <f>J10*100/J20</f>
        <v>0.27425931940384685</v>
      </c>
      <c r="L10" s="25">
        <v>14</v>
      </c>
      <c r="M10" s="26">
        <f>L10*100/L20</f>
        <v>0.07911392405063292</v>
      </c>
      <c r="N10" s="25">
        <v>57</v>
      </c>
      <c r="O10" s="26">
        <f>N10*100/N20</f>
        <v>0.24886482710443592</v>
      </c>
      <c r="P10" s="25">
        <v>12</v>
      </c>
      <c r="Q10" s="26">
        <f>P10*100/P20</f>
        <v>0.08487163165711861</v>
      </c>
      <c r="R10" s="25">
        <v>47</v>
      </c>
      <c r="S10" s="26">
        <f>R10*100/R20</f>
        <v>0.2863409284756915</v>
      </c>
    </row>
    <row r="11" spans="1:19" ht="42.75" customHeight="1">
      <c r="A11" s="11">
        <v>5</v>
      </c>
      <c r="B11" s="12" t="s">
        <v>17</v>
      </c>
      <c r="C11" s="25">
        <v>1165</v>
      </c>
      <c r="D11" s="26">
        <f>(C11*100/C20)</f>
        <v>3.7227583562344218</v>
      </c>
      <c r="E11" s="25">
        <v>4739</v>
      </c>
      <c r="F11" s="26">
        <f>(E11*100/E20)</f>
        <v>9.417539397070806</v>
      </c>
      <c r="G11" s="27">
        <f t="shared" si="0"/>
        <v>5904</v>
      </c>
      <c r="H11" s="25">
        <v>655</v>
      </c>
      <c r="I11" s="26">
        <f>(H11*100/H20)</f>
        <v>3.1233608316246246</v>
      </c>
      <c r="J11" s="25">
        <v>2427</v>
      </c>
      <c r="K11" s="26">
        <f>J11*100/J20</f>
        <v>8.75825484464653</v>
      </c>
      <c r="L11" s="25">
        <v>529</v>
      </c>
      <c r="M11" s="26">
        <f>L11*100/L20</f>
        <v>2.989376130198915</v>
      </c>
      <c r="N11" s="25">
        <v>1996</v>
      </c>
      <c r="O11" s="26">
        <f>N11*100/N20</f>
        <v>8.71463499825358</v>
      </c>
      <c r="P11" s="25">
        <v>343</v>
      </c>
      <c r="Q11" s="26">
        <f>P11*100/P20</f>
        <v>2.425914138199307</v>
      </c>
      <c r="R11" s="25">
        <v>1360</v>
      </c>
      <c r="S11" s="26">
        <f>R11*100/R20</f>
        <v>8.28560984525405</v>
      </c>
    </row>
    <row r="12" spans="1:19" ht="54" customHeight="1">
      <c r="A12" s="13">
        <v>6</v>
      </c>
      <c r="B12" s="12" t="s">
        <v>18</v>
      </c>
      <c r="C12" s="25">
        <v>2985</v>
      </c>
      <c r="D12" s="26">
        <f>(C12*100/C20)</f>
        <v>9.538569693871029</v>
      </c>
      <c r="E12" s="25">
        <v>5094</v>
      </c>
      <c r="F12" s="26">
        <f>(E12*100/E20)</f>
        <v>10.12301027404066</v>
      </c>
      <c r="G12" s="27">
        <f t="shared" si="0"/>
        <v>8079</v>
      </c>
      <c r="H12" s="25">
        <v>1728</v>
      </c>
      <c r="I12" s="26">
        <f>(H12*100/H20)</f>
        <v>8.23995040770588</v>
      </c>
      <c r="J12" s="25">
        <v>2708</v>
      </c>
      <c r="K12" s="26">
        <f>J12*100/J20</f>
        <v>9.7722925913897</v>
      </c>
      <c r="L12" s="25">
        <v>1208</v>
      </c>
      <c r="M12" s="26">
        <f>L12*100/L20</f>
        <v>6.826401446654611</v>
      </c>
      <c r="N12" s="25">
        <v>2050</v>
      </c>
      <c r="O12" s="26">
        <f>N12*100/N20</f>
        <v>8.950401676563045</v>
      </c>
      <c r="P12" s="25">
        <v>885</v>
      </c>
      <c r="Q12" s="26">
        <f>P12*100/P20</f>
        <v>6.259282834712497</v>
      </c>
      <c r="R12" s="25">
        <v>1277</v>
      </c>
      <c r="S12" s="26">
        <f>R12*100/R20</f>
        <v>7.779943950286341</v>
      </c>
    </row>
    <row r="13" spans="1:19" ht="27.75" customHeight="1">
      <c r="A13" s="11">
        <v>7</v>
      </c>
      <c r="B13" s="12" t="s">
        <v>19</v>
      </c>
      <c r="C13" s="25">
        <v>194</v>
      </c>
      <c r="D13" s="26">
        <f>(C13*100/C20)</f>
        <v>0.6199271425832428</v>
      </c>
      <c r="E13" s="25">
        <v>211</v>
      </c>
      <c r="F13" s="26">
        <f>(E13*100/E20)</f>
        <v>0.41930804236799746</v>
      </c>
      <c r="G13" s="27">
        <f t="shared" si="0"/>
        <v>405</v>
      </c>
      <c r="H13" s="25">
        <v>137</v>
      </c>
      <c r="I13" s="26">
        <f>(H13*100/H20)</f>
        <v>0.6532831052405703</v>
      </c>
      <c r="J13" s="25">
        <v>135</v>
      </c>
      <c r="K13" s="26">
        <f>J13*100/J20</f>
        <v>0.4871711594673595</v>
      </c>
      <c r="L13" s="25">
        <v>116</v>
      </c>
      <c r="M13" s="26">
        <f>L13*100/L20</f>
        <v>0.6555153707052441</v>
      </c>
      <c r="N13" s="25">
        <v>108</v>
      </c>
      <c r="O13" s="26">
        <f>N13*100/N20</f>
        <v>0.4715333566189312</v>
      </c>
      <c r="P13" s="25">
        <v>91</v>
      </c>
      <c r="Q13" s="26">
        <f>P13*100/P20</f>
        <v>0.6436098733998161</v>
      </c>
      <c r="R13" s="25">
        <v>62</v>
      </c>
      <c r="S13" s="26">
        <f>R13*100/R20</f>
        <v>0.3777263311806994</v>
      </c>
    </row>
    <row r="14" spans="1:19" ht="39.75" customHeight="1">
      <c r="A14" s="13">
        <v>8</v>
      </c>
      <c r="B14" s="12" t="s">
        <v>20</v>
      </c>
      <c r="C14" s="25">
        <v>233</v>
      </c>
      <c r="D14" s="26">
        <f>(C14*100/C20)</f>
        <v>0.7445516712468844</v>
      </c>
      <c r="E14" s="25">
        <v>15950</v>
      </c>
      <c r="F14" s="26">
        <f>(E14*100/E20)</f>
        <v>31.696508415969475</v>
      </c>
      <c r="G14" s="27">
        <f t="shared" si="0"/>
        <v>16183</v>
      </c>
      <c r="H14" s="25">
        <v>162</v>
      </c>
      <c r="I14" s="26">
        <f>(H14*100/H20)</f>
        <v>0.7724953507224263</v>
      </c>
      <c r="J14" s="25">
        <v>9149</v>
      </c>
      <c r="K14" s="26">
        <f>J14*100/J20</f>
        <v>33.01576991086572</v>
      </c>
      <c r="L14" s="25">
        <v>132</v>
      </c>
      <c r="M14" s="26">
        <f>L14*100/L20</f>
        <v>0.7459312839059674</v>
      </c>
      <c r="N14" s="25">
        <v>8069</v>
      </c>
      <c r="O14" s="26">
        <f>N14*100/N20</f>
        <v>35.229654208871814</v>
      </c>
      <c r="P14" s="25">
        <v>114</v>
      </c>
      <c r="Q14" s="26">
        <f>P14*100/P20</f>
        <v>0.8062805007426268</v>
      </c>
      <c r="R14" s="25">
        <v>6382</v>
      </c>
      <c r="S14" s="26">
        <f>R14*100/R20</f>
        <v>38.881442670890706</v>
      </c>
    </row>
    <row r="15" spans="1:19" ht="30.75" customHeight="1">
      <c r="A15" s="11">
        <v>9</v>
      </c>
      <c r="B15" s="12" t="s">
        <v>21</v>
      </c>
      <c r="C15" s="25">
        <v>294</v>
      </c>
      <c r="D15" s="26">
        <f>(C15*100/C20)</f>
        <v>0.9394772160797596</v>
      </c>
      <c r="E15" s="25">
        <v>6365</v>
      </c>
      <c r="F15" s="26">
        <f>(E15*100/E20)</f>
        <v>12.64879473778343</v>
      </c>
      <c r="G15" s="27">
        <f t="shared" si="0"/>
        <v>6659</v>
      </c>
      <c r="H15" s="25">
        <v>197</v>
      </c>
      <c r="I15" s="26">
        <f>(H15*100/H20)</f>
        <v>0.9393924943970244</v>
      </c>
      <c r="J15" s="25">
        <v>2974</v>
      </c>
      <c r="K15" s="26">
        <f>J15*100/J20</f>
        <v>10.732200209303166</v>
      </c>
      <c r="L15" s="25">
        <v>175</v>
      </c>
      <c r="M15" s="26">
        <f>L15*100/L20</f>
        <v>0.9889240506329114</v>
      </c>
      <c r="N15" s="25">
        <v>2419</v>
      </c>
      <c r="O15" s="26">
        <f>N15*100/N20</f>
        <v>10.561473978344393</v>
      </c>
      <c r="P15" s="25">
        <v>132</v>
      </c>
      <c r="Q15" s="26">
        <f>P15*100/P20</f>
        <v>0.9335879482283047</v>
      </c>
      <c r="R15" s="25">
        <v>1696</v>
      </c>
      <c r="S15" s="26">
        <f>R15*100/R20</f>
        <v>10.332642865846228</v>
      </c>
    </row>
    <row r="16" spans="1:19" ht="57" customHeight="1">
      <c r="A16" s="13">
        <v>10</v>
      </c>
      <c r="B16" s="12" t="s">
        <v>22</v>
      </c>
      <c r="C16" s="28">
        <v>17403</v>
      </c>
      <c r="D16" s="26">
        <f>(C16*100/C20)</f>
        <v>55.611299290598836</v>
      </c>
      <c r="E16" s="29">
        <v>4538</v>
      </c>
      <c r="F16" s="26">
        <f>(E16*100/E20)</f>
        <v>9.018103773772381</v>
      </c>
      <c r="G16" s="27">
        <f t="shared" si="0"/>
        <v>21941</v>
      </c>
      <c r="H16" s="29">
        <v>12118</v>
      </c>
      <c r="I16" s="26">
        <f>(H16*100/H20)</f>
        <v>57.78455962996519</v>
      </c>
      <c r="J16" s="29">
        <v>3276</v>
      </c>
      <c r="K16" s="26">
        <f>J16*100/J20</f>
        <v>11.822020136407925</v>
      </c>
      <c r="L16" s="29">
        <v>10681</v>
      </c>
      <c r="M16" s="26">
        <f>L16*100/L20</f>
        <v>60.35827305605787</v>
      </c>
      <c r="N16" s="29">
        <v>2755</v>
      </c>
      <c r="O16" s="26">
        <f>N16*100/N20</f>
        <v>12.02846664338107</v>
      </c>
      <c r="P16" s="29">
        <v>8986</v>
      </c>
      <c r="Q16" s="26">
        <f>P16*100/P20</f>
        <v>63.55470683923898</v>
      </c>
      <c r="R16" s="29">
        <v>2158</v>
      </c>
      <c r="S16" s="26">
        <f>R16*100/R20</f>
        <v>13.147313269160472</v>
      </c>
    </row>
    <row r="17" spans="1:19" ht="27">
      <c r="A17" s="11">
        <v>11</v>
      </c>
      <c r="B17" s="12" t="s">
        <v>23</v>
      </c>
      <c r="C17" s="29">
        <v>1232</v>
      </c>
      <c r="D17" s="26">
        <f>(C17*100/C20)</f>
        <v>3.936856905477088</v>
      </c>
      <c r="E17" s="29">
        <v>2268</v>
      </c>
      <c r="F17" s="26">
        <f>(E17*100/E20)</f>
        <v>4.507064644979233</v>
      </c>
      <c r="G17" s="27">
        <f t="shared" si="0"/>
        <v>3500</v>
      </c>
      <c r="H17" s="29">
        <v>863</v>
      </c>
      <c r="I17" s="26">
        <f>(H17*100/H20)</f>
        <v>4.115206714033666</v>
      </c>
      <c r="J17" s="29">
        <v>1443</v>
      </c>
      <c r="K17" s="26">
        <f>J17*100/J20</f>
        <v>5.2073183934177765</v>
      </c>
      <c r="L17" s="29">
        <v>678</v>
      </c>
      <c r="M17" s="26">
        <f>L17*100/L20</f>
        <v>3.831374321880651</v>
      </c>
      <c r="N17" s="29">
        <v>1053</v>
      </c>
      <c r="O17" s="26">
        <f>N17*100/N20</f>
        <v>4.597450227034579</v>
      </c>
      <c r="P17" s="29">
        <v>533</v>
      </c>
      <c r="Q17" s="26">
        <f>P17*100/P20</f>
        <v>3.7697149727703514</v>
      </c>
      <c r="R17" s="29">
        <v>636</v>
      </c>
      <c r="S17" s="26">
        <f>R17*100/R20</f>
        <v>3.8747410746923356</v>
      </c>
    </row>
    <row r="18" spans="1:19" ht="27">
      <c r="A18" s="13">
        <v>12</v>
      </c>
      <c r="B18" s="12" t="s">
        <v>24</v>
      </c>
      <c r="C18" s="29">
        <v>407</v>
      </c>
      <c r="D18" s="26">
        <f>(C18*100/C20)</f>
        <v>1.300568799130824</v>
      </c>
      <c r="E18" s="29">
        <v>7744</v>
      </c>
      <c r="F18" s="26">
        <f>(E18*100/E20)</f>
        <v>15.389201327477593</v>
      </c>
      <c r="G18" s="27">
        <f t="shared" si="0"/>
        <v>8151</v>
      </c>
      <c r="H18" s="29">
        <v>235</v>
      </c>
      <c r="I18" s="26">
        <f>(H18*100/H20)</f>
        <v>1.1205951075294454</v>
      </c>
      <c r="J18" s="29">
        <v>3448</v>
      </c>
      <c r="K18" s="26">
        <f>J18*100/J20</f>
        <v>12.442712280321894</v>
      </c>
      <c r="L18" s="29">
        <v>164</v>
      </c>
      <c r="M18" s="26">
        <f>L18*100/L20</f>
        <v>0.9267631103074141</v>
      </c>
      <c r="N18" s="29">
        <v>2773</v>
      </c>
      <c r="O18" s="26">
        <f>N18*100/N20</f>
        <v>12.10705553615089</v>
      </c>
      <c r="P18" s="29">
        <v>111</v>
      </c>
      <c r="Q18" s="26">
        <f>P18*100/P20</f>
        <v>0.7850625928283471</v>
      </c>
      <c r="R18" s="29">
        <v>1842</v>
      </c>
      <c r="S18" s="26">
        <f>R18*100/R20</f>
        <v>11.222127452174973</v>
      </c>
    </row>
    <row r="19" spans="1:19" ht="22.5" customHeight="1">
      <c r="A19" s="11">
        <v>13</v>
      </c>
      <c r="B19" s="12" t="s">
        <v>25</v>
      </c>
      <c r="C19" s="29">
        <v>61</v>
      </c>
      <c r="D19" s="26">
        <f>(C19*100/C20)</f>
        <v>0.1949255448328753</v>
      </c>
      <c r="E19" s="29">
        <v>118</v>
      </c>
      <c r="F19" s="26">
        <f>(E19*100/E20)</f>
        <v>0.2344945450209654</v>
      </c>
      <c r="G19" s="27">
        <f t="shared" si="0"/>
        <v>179</v>
      </c>
      <c r="H19" s="29">
        <v>28</v>
      </c>
      <c r="I19" s="26">
        <f>(H19*100/H20)</f>
        <v>0.1335177149396786</v>
      </c>
      <c r="J19" s="29">
        <v>26</v>
      </c>
      <c r="K19" s="26">
        <f>J19*100/J20</f>
        <v>0.09382555663815813</v>
      </c>
      <c r="L19" s="29">
        <v>0</v>
      </c>
      <c r="M19" s="26">
        <f>L19*100/L20</f>
        <v>0</v>
      </c>
      <c r="N19" s="29">
        <v>0</v>
      </c>
      <c r="O19" s="26">
        <f>N19*100/N20</f>
        <v>0</v>
      </c>
      <c r="P19" s="29">
        <v>0</v>
      </c>
      <c r="Q19" s="26">
        <f>P19*100/P20</f>
        <v>0</v>
      </c>
      <c r="R19" s="29">
        <v>0</v>
      </c>
      <c r="S19" s="26">
        <f>R19*100/R20</f>
        <v>0</v>
      </c>
    </row>
    <row r="20" spans="1:19" s="14" customFormat="1" ht="27.75" customHeight="1">
      <c r="A20" s="24">
        <v>14</v>
      </c>
      <c r="B20" s="23" t="s">
        <v>26</v>
      </c>
      <c r="C20" s="30">
        <f>SUM(C7:C19)</f>
        <v>31294</v>
      </c>
      <c r="D20" s="31" t="s">
        <v>27</v>
      </c>
      <c r="E20" s="32">
        <f>SUM(E7:E19)</f>
        <v>50321</v>
      </c>
      <c r="F20" s="31" t="s">
        <v>27</v>
      </c>
      <c r="G20" s="33">
        <f t="shared" si="0"/>
        <v>81615</v>
      </c>
      <c r="H20" s="32">
        <f>SUM(H7:H19)</f>
        <v>20971</v>
      </c>
      <c r="I20" s="34" t="s">
        <v>28</v>
      </c>
      <c r="J20" s="32">
        <f>SUM(J7:J19)</f>
        <v>27711</v>
      </c>
      <c r="K20" s="34" t="s">
        <v>28</v>
      </c>
      <c r="L20" s="32">
        <f>SUM(L7:L19)</f>
        <v>17696</v>
      </c>
      <c r="M20" s="31" t="s">
        <v>28</v>
      </c>
      <c r="N20" s="32">
        <f>SUM(N7:N19)</f>
        <v>22904</v>
      </c>
      <c r="O20" s="31" t="s">
        <v>28</v>
      </c>
      <c r="P20" s="32">
        <f>SUM(P7:P19)</f>
        <v>14139</v>
      </c>
      <c r="Q20" s="31" t="s">
        <v>28</v>
      </c>
      <c r="R20" s="32">
        <f>SUM(R7:R19)</f>
        <v>16414</v>
      </c>
      <c r="S20" s="31" t="s">
        <v>28</v>
      </c>
    </row>
  </sheetData>
  <sheetProtection/>
  <mergeCells count="8">
    <mergeCell ref="A2:S2"/>
    <mergeCell ref="A3:R3"/>
    <mergeCell ref="A4:A5"/>
    <mergeCell ref="B4:B5"/>
    <mergeCell ref="C4:G4"/>
    <mergeCell ref="H4:K4"/>
    <mergeCell ref="L4:O4"/>
    <mergeCell ref="P4:S4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2016-08-17T06:02:58Z</cp:lastPrinted>
  <dcterms:created xsi:type="dcterms:W3CDTF">2011-07-25T06:51:40Z</dcterms:created>
  <dcterms:modified xsi:type="dcterms:W3CDTF">2016-08-17T07:16:41Z</dcterms:modified>
  <cp:category/>
  <cp:version/>
  <cp:contentType/>
  <cp:contentStatus/>
</cp:coreProperties>
</file>